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<sst xmlns="http://schemas.openxmlformats.org/spreadsheetml/2006/main" count="95" uniqueCount="40">
  <si>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</si>
  <si>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</si>
  <si>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</si>
  <si>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</si>
  <si>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</si>
  <si>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</si>
  <si>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</si>
  <si>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</si>
  <si>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</si>
  <si>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</si>
  <si>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</si>
  <si>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</si>
  <si>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</si>
  <si>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</si>
  <si>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</si>
  <si>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</si>
  <si>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</si>
  <si>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</si>
  <si>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</si>
  <si>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</si>
  <si>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</si>
  <si>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</si>
  <si>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</si>
  <si>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5</t>
  </si>
  <si>
    <t>8</t>
  </si>
  <si>
    <t>11</t>
  </si>
  <si>
    <t>14</t>
  </si>
  <si>
    <t>24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</si>
  <si>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</si>
  <si>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</si>
  <si>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ул. Свободы</t>
  </si>
  <si>
    <t>ул. Карла Маркса</t>
  </si>
  <si>
    <t xml:space="preserve">61, корп.1 </t>
  </si>
  <si>
    <t>45</t>
  </si>
  <si>
    <t>43</t>
  </si>
  <si>
    <t>ул. Теснанова</t>
  </si>
  <si>
    <t>ул. Логинова</t>
  </si>
  <si>
    <t>ул. Самойло</t>
  </si>
  <si>
    <t>72</t>
  </si>
  <si>
    <t>Лот 2 Территориальный округ Октябрьский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</si>
</sst>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/>
      <bottom style="thin"/>
    </border>
    <border>
      <left/>
      <right style="thin"/>
      <top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left" wrapText="1"/>
    </xf>
    <xf numFmtId="49" fontId="4" fillId="33" borderId="18" xfId="52" applyNumberFormat="1" applyFont="1" applyFill="1" applyBorder="1" applyAlignment="1">
      <alignment horizontal="left" wrapText="1"/>
      <protection/>
    </xf>
    <xf numFmtId="49" fontId="4" fillId="33" borderId="19" xfId="0" applyNumberFormat="1" applyFont="1" applyFill="1" applyBorder="1" applyAlignment="1">
      <alignment horizontal="left" wrapText="1"/>
    </xf>
    <xf numFmtId="49" fontId="4" fillId="33" borderId="10" xfId="52" applyNumberFormat="1" applyFont="1" applyFill="1" applyBorder="1" applyAlignment="1">
      <alignment horizontal="left" wrapText="1"/>
      <protection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horizontal="right"/>
    </xf>
    <xf numFmtId="1" fontId="0" fillId="33" borderId="0" xfId="0" applyNumberFormat="1" applyFont="1" applyFill="1" applyAlignment="1">
      <alignment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left" vertical="center" wrapText="1"/>
    </xf>
    <xf numFmtId="49" fontId="4" fillId="33" borderId="24" xfId="52" applyNumberFormat="1" applyFont="1" applyFill="1" applyBorder="1" applyAlignment="1">
      <alignment horizontal="left" wrapText="1"/>
      <protection/>
    </xf>
    <xf numFmtId="49" fontId="4" fillId="33" borderId="13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82" zoomScaleNormal="82" zoomScaleSheetLayoutView="100" zoomScalePageLayoutView="34" workbookViewId="0" topLeftCell="A19">
      <selection activeCell="C18" sqref="C18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8" width="12.75390625" style="1" customWidth="1"/>
    <col min="9" max="16384" width="9.125" style="1" customWidth="1"/>
  </cols>
  <sheetData>
    <row r="1" spans="2:7" s="5" customFormat="1" ht="27" customHeight="1">
      <c r="B1" s="6"/>
      <c r="C1" s="43" t="s">
        <v>28</v>
      </c>
      <c r="D1" s="43"/>
      <c r="E1" s="43"/>
      <c r="F1" s="43"/>
      <c r="G1" s="9"/>
    </row>
    <row r="2" spans="2:7" s="5" customFormat="1" ht="41.25" customHeight="1">
      <c r="B2" s="7"/>
      <c r="C2" s="43" t="s">
        <v>29</v>
      </c>
      <c r="D2" s="43"/>
      <c r="E2" s="43"/>
      <c r="F2" s="43"/>
      <c r="G2" s="36"/>
    </row>
    <row r="3" spans="1:2" s="8" customFormat="1" ht="63" customHeight="1">
      <c r="A3" s="44" t="s">
        <v>21</v>
      </c>
      <c r="B3" s="44"/>
    </row>
    <row r="4" spans="1:2" s="5" customFormat="1" ht="18.75" customHeight="1">
      <c r="A4" s="47" t="s">
        <v>39</v>
      </c>
      <c r="B4" s="47"/>
    </row>
    <row r="5" spans="1:8" s="9" customFormat="1" ht="39" customHeight="1">
      <c r="A5" s="45" t="s">
        <v>7</v>
      </c>
      <c r="B5" s="46" t="s">
        <v>8</v>
      </c>
      <c r="C5" s="48" t="s">
        <v>30</v>
      </c>
      <c r="D5" s="33" t="s">
        <v>31</v>
      </c>
      <c r="E5" s="33" t="s">
        <v>31</v>
      </c>
      <c r="F5" s="50" t="s">
        <v>35</v>
      </c>
      <c r="G5" s="50" t="s">
        <v>36</v>
      </c>
      <c r="H5" s="50" t="s">
        <v>37</v>
      </c>
    </row>
    <row r="6" spans="1:8" s="9" customFormat="1" ht="27" customHeight="1">
      <c r="A6" s="45"/>
      <c r="B6" s="46"/>
      <c r="C6" s="30" t="s">
        <v>32</v>
      </c>
      <c r="D6" s="49" t="s">
        <v>33</v>
      </c>
      <c r="E6" s="32" t="s">
        <v>34</v>
      </c>
      <c r="F6" s="31" t="s">
        <v>23</v>
      </c>
      <c r="G6" s="31" t="s">
        <v>38</v>
      </c>
      <c r="H6" s="31" t="s">
        <v>27</v>
      </c>
    </row>
    <row r="7" spans="1:8" s="5" customFormat="1" ht="18.75" customHeight="1">
      <c r="A7" s="10"/>
      <c r="B7" s="10" t="s">
        <v>9</v>
      </c>
      <c r="C7" s="51">
        <v>203.2</v>
      </c>
      <c r="D7" s="51">
        <v>284.8</v>
      </c>
      <c r="E7" s="51">
        <v>431.4</v>
      </c>
      <c r="F7" s="52">
        <v>512.8</v>
      </c>
      <c r="G7" s="52">
        <v>414.88</v>
      </c>
      <c r="H7" s="52">
        <v>529.9</v>
      </c>
    </row>
    <row r="8" spans="1:8" s="5" customFormat="1" ht="18.75" customHeight="1" thickBot="1">
      <c r="A8" s="10"/>
      <c r="B8" s="10" t="s">
        <v>10</v>
      </c>
      <c r="C8" s="51">
        <v>203.2</v>
      </c>
      <c r="D8" s="51">
        <v>284.8</v>
      </c>
      <c r="E8" s="51">
        <v>431.4</v>
      </c>
      <c r="F8" s="52">
        <v>512.8</v>
      </c>
      <c r="G8" s="52">
        <v>414.88</v>
      </c>
      <c r="H8" s="52">
        <v>529.9</v>
      </c>
    </row>
    <row r="9" spans="1:8" s="5" customFormat="1" ht="18.75" customHeight="1" thickTop="1">
      <c r="A9" s="38" t="s">
        <v>6</v>
      </c>
      <c r="B9" s="18" t="s">
        <v>3</v>
      </c>
      <c r="C9" s="11">
        <f>C8*25%/100</f>
        <v>0.508</v>
      </c>
      <c r="D9" s="11">
        <f>D8*25%/100</f>
        <v>0.7120000000000001</v>
      </c>
      <c r="E9" s="11">
        <f>E8*25%/100</f>
        <v>1.0785</v>
      </c>
      <c r="F9" s="11">
        <f>F8*25%/100</f>
        <v>1.2819999999999998</v>
      </c>
      <c r="G9" s="11">
        <f>G8*25%/100</f>
        <v>1.0372</v>
      </c>
      <c r="H9" s="11">
        <f>H8*25%/100</f>
        <v>1.3247499999999999</v>
      </c>
    </row>
    <row r="10" spans="1:8" s="8" customFormat="1" ht="18.75" customHeight="1">
      <c r="A10" s="39"/>
      <c r="B10" s="19" t="s">
        <v>13</v>
      </c>
      <c r="C10" s="12">
        <f aca="true" t="shared" si="0" ref="C10:H10">1007.68*C9</f>
        <v>511.90144</v>
      </c>
      <c r="D10" s="12">
        <f t="shared" si="0"/>
        <v>717.46816</v>
      </c>
      <c r="E10" s="12">
        <f t="shared" si="0"/>
        <v>1086.78288</v>
      </c>
      <c r="F10" s="12">
        <f t="shared" si="0"/>
        <v>1291.8457599999997</v>
      </c>
      <c r="G10" s="12">
        <f t="shared" si="0"/>
        <v>1045.1656959999998</v>
      </c>
      <c r="H10" s="12">
        <f t="shared" si="0"/>
        <v>1334.9240799999998</v>
      </c>
    </row>
    <row r="11" spans="1:8" s="5" customFormat="1" ht="18.75" customHeight="1">
      <c r="A11" s="39"/>
      <c r="B11" s="19" t="s">
        <v>2</v>
      </c>
      <c r="C11" s="3">
        <f aca="true" t="shared" si="1" ref="C11:H11">C10/C7/12</f>
        <v>0.20993333333333333</v>
      </c>
      <c r="D11" s="3">
        <f t="shared" si="1"/>
        <v>0.20993333333333333</v>
      </c>
      <c r="E11" s="3">
        <f t="shared" si="1"/>
        <v>0.20993333333333333</v>
      </c>
      <c r="F11" s="3">
        <f t="shared" si="1"/>
        <v>0.2099333333333333</v>
      </c>
      <c r="G11" s="3">
        <f t="shared" si="1"/>
        <v>0.2099333333333333</v>
      </c>
      <c r="H11" s="3">
        <f t="shared" si="1"/>
        <v>0.2099333333333333</v>
      </c>
    </row>
    <row r="12" spans="1:8" s="5" customFormat="1" ht="18.75" customHeight="1" thickBot="1">
      <c r="A12" s="40"/>
      <c r="B12" s="20" t="s">
        <v>0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</row>
    <row r="13" spans="1:8" s="5" customFormat="1" ht="18.75" customHeight="1" thickTop="1">
      <c r="A13" s="39" t="s">
        <v>16</v>
      </c>
      <c r="B13" s="25" t="s">
        <v>4</v>
      </c>
      <c r="C13" s="26">
        <f>C8*10%/10</f>
        <v>2.032</v>
      </c>
      <c r="D13" s="26">
        <f>D8*10%/10</f>
        <v>2.8480000000000003</v>
      </c>
      <c r="E13" s="26">
        <f>E8*10%/10</f>
        <v>4.314</v>
      </c>
      <c r="F13" s="26">
        <f>F8*10%/10</f>
        <v>5.128</v>
      </c>
      <c r="G13" s="26">
        <f>G8*10%/10</f>
        <v>4.1488</v>
      </c>
      <c r="H13" s="26">
        <f>H8*10%/10</f>
        <v>5.299</v>
      </c>
    </row>
    <row r="14" spans="1:8" s="5" customFormat="1" ht="18.75" customHeight="1">
      <c r="A14" s="39"/>
      <c r="B14" s="19" t="s">
        <v>13</v>
      </c>
      <c r="C14" s="3">
        <f aca="true" t="shared" si="2" ref="C14:H14">2281.73*C13</f>
        <v>4636.47536</v>
      </c>
      <c r="D14" s="3">
        <f t="shared" si="2"/>
        <v>6498.367040000001</v>
      </c>
      <c r="E14" s="3">
        <f t="shared" si="2"/>
        <v>9843.38322</v>
      </c>
      <c r="F14" s="3">
        <f t="shared" si="2"/>
        <v>11700.711440000001</v>
      </c>
      <c r="G14" s="3">
        <f t="shared" si="2"/>
        <v>9466.441423999999</v>
      </c>
      <c r="H14" s="3">
        <f t="shared" si="2"/>
        <v>12090.887270000001</v>
      </c>
    </row>
    <row r="15" spans="1:8" s="5" customFormat="1" ht="18.75" customHeight="1">
      <c r="A15" s="39"/>
      <c r="B15" s="19" t="s">
        <v>2</v>
      </c>
      <c r="C15" s="3">
        <f aca="true" t="shared" si="3" ref="C15:H15">C14/C7/12</f>
        <v>1.901441666666667</v>
      </c>
      <c r="D15" s="3">
        <f t="shared" si="3"/>
        <v>1.901441666666667</v>
      </c>
      <c r="E15" s="3">
        <f t="shared" si="3"/>
        <v>1.9014416666666667</v>
      </c>
      <c r="F15" s="3">
        <f t="shared" si="3"/>
        <v>1.901441666666667</v>
      </c>
      <c r="G15" s="3">
        <f t="shared" si="3"/>
        <v>1.9014416666666663</v>
      </c>
      <c r="H15" s="3">
        <f t="shared" si="3"/>
        <v>1.901441666666667</v>
      </c>
    </row>
    <row r="16" spans="1:8" s="5" customFormat="1" ht="18.75" customHeight="1" thickBot="1">
      <c r="A16" s="40"/>
      <c r="B16" s="20" t="s">
        <v>0</v>
      </c>
      <c r="C16" s="13" t="s">
        <v>14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</row>
    <row r="17" spans="1:8" s="28" customFormat="1" ht="18.75" customHeight="1" thickTop="1">
      <c r="A17" s="38" t="s">
        <v>17</v>
      </c>
      <c r="B17" s="21" t="s">
        <v>11</v>
      </c>
      <c r="C17" s="34">
        <v>180</v>
      </c>
      <c r="D17" s="34">
        <v>260</v>
      </c>
      <c r="E17" s="34">
        <v>320</v>
      </c>
      <c r="F17" s="35">
        <v>458</v>
      </c>
      <c r="G17" s="34">
        <v>641.4</v>
      </c>
      <c r="H17" s="34">
        <v>417</v>
      </c>
    </row>
    <row r="18" spans="1:8" s="5" customFormat="1" ht="18.75" customHeight="1">
      <c r="A18" s="39"/>
      <c r="B18" s="22" t="s">
        <v>4</v>
      </c>
      <c r="C18" s="14">
        <f>C17*0.1</f>
        <v>18</v>
      </c>
      <c r="D18" s="14">
        <f>D17*0.1</f>
        <v>26</v>
      </c>
      <c r="E18" s="14">
        <f>E17*0.1</f>
        <v>32</v>
      </c>
      <c r="F18" s="14">
        <f>F17*0.1</f>
        <v>45.800000000000004</v>
      </c>
      <c r="G18" s="14">
        <f>G17*0.06</f>
        <v>38.483999999999995</v>
      </c>
      <c r="H18" s="14">
        <f>H17*0.1</f>
        <v>41.7</v>
      </c>
    </row>
    <row r="19" spans="1:8" s="5" customFormat="1" ht="18.75" customHeight="1">
      <c r="A19" s="39"/>
      <c r="B19" s="19" t="s">
        <v>13</v>
      </c>
      <c r="C19" s="2">
        <f aca="true" t="shared" si="4" ref="C19:H19">445.14*C18</f>
        <v>8012.5199999999995</v>
      </c>
      <c r="D19" s="2">
        <f t="shared" si="4"/>
        <v>11573.64</v>
      </c>
      <c r="E19" s="2">
        <f t="shared" si="4"/>
        <v>14244.48</v>
      </c>
      <c r="F19" s="2">
        <f t="shared" si="4"/>
        <v>20387.412</v>
      </c>
      <c r="G19" s="2">
        <f t="shared" si="4"/>
        <v>17130.76776</v>
      </c>
      <c r="H19" s="2">
        <f t="shared" si="4"/>
        <v>18562.338</v>
      </c>
    </row>
    <row r="20" spans="1:8" s="5" customFormat="1" ht="18.75" customHeight="1">
      <c r="A20" s="39"/>
      <c r="B20" s="19" t="s">
        <v>2</v>
      </c>
      <c r="C20" s="3">
        <f aca="true" t="shared" si="5" ref="C20:H20">C19/C7/12</f>
        <v>3.285974409448819</v>
      </c>
      <c r="D20" s="3">
        <f t="shared" si="5"/>
        <v>3.3864817415730335</v>
      </c>
      <c r="E20" s="3">
        <f t="shared" si="5"/>
        <v>2.7515994436717666</v>
      </c>
      <c r="F20" s="3">
        <f t="shared" si="5"/>
        <v>3.31308697347894</v>
      </c>
      <c r="G20" s="3">
        <f t="shared" si="5"/>
        <v>3.440908166216737</v>
      </c>
      <c r="H20" s="3">
        <f t="shared" si="5"/>
        <v>2.9191573881864503</v>
      </c>
    </row>
    <row r="21" spans="1:8" s="5" customFormat="1" ht="18.75" customHeight="1" thickBot="1">
      <c r="A21" s="40"/>
      <c r="B21" s="20" t="s">
        <v>0</v>
      </c>
      <c r="C21" s="13" t="s">
        <v>14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</row>
    <row r="22" spans="1:8" s="5" customFormat="1" ht="18.75" customHeight="1" thickTop="1">
      <c r="A22" s="38" t="s">
        <v>18</v>
      </c>
      <c r="B22" s="18" t="s">
        <v>4</v>
      </c>
      <c r="C22" s="27">
        <f>C8*0.25%</f>
        <v>0.508</v>
      </c>
      <c r="D22" s="27">
        <f>D8*0.25%</f>
        <v>0.7120000000000001</v>
      </c>
      <c r="E22" s="27">
        <f>E8*0.25%</f>
        <v>1.0785</v>
      </c>
      <c r="F22" s="27">
        <f>F8*0.25%</f>
        <v>1.2819999999999998</v>
      </c>
      <c r="G22" s="27">
        <f>G8*0.15%</f>
        <v>0.62232</v>
      </c>
      <c r="H22" s="27">
        <f>H8*0.25%</f>
        <v>1.3247499999999999</v>
      </c>
    </row>
    <row r="23" spans="1:8" s="5" customFormat="1" ht="18.75" customHeight="1">
      <c r="A23" s="39"/>
      <c r="B23" s="19" t="s">
        <v>13</v>
      </c>
      <c r="C23" s="14">
        <f aca="true" t="shared" si="6" ref="C23:H23">71.18*C22</f>
        <v>36.159440000000004</v>
      </c>
      <c r="D23" s="14">
        <f t="shared" si="6"/>
        <v>50.68016000000001</v>
      </c>
      <c r="E23" s="14">
        <f t="shared" si="6"/>
        <v>76.76763000000001</v>
      </c>
      <c r="F23" s="14">
        <f t="shared" si="6"/>
        <v>91.25276</v>
      </c>
      <c r="G23" s="14">
        <f t="shared" si="6"/>
        <v>44.2967376</v>
      </c>
      <c r="H23" s="14">
        <f t="shared" si="6"/>
        <v>94.295705</v>
      </c>
    </row>
    <row r="24" spans="1:8" s="5" customFormat="1" ht="18.75" customHeight="1">
      <c r="A24" s="39"/>
      <c r="B24" s="19" t="s">
        <v>2</v>
      </c>
      <c r="C24" s="14">
        <f aca="true" t="shared" si="7" ref="C24:H24">C23/C7/12</f>
        <v>0.01482916666666667</v>
      </c>
      <c r="D24" s="14">
        <f t="shared" si="7"/>
        <v>0.01482916666666667</v>
      </c>
      <c r="E24" s="14">
        <f t="shared" si="7"/>
        <v>0.01482916666666667</v>
      </c>
      <c r="F24" s="14">
        <f t="shared" si="7"/>
        <v>0.014829166666666666</v>
      </c>
      <c r="G24" s="14">
        <f t="shared" si="7"/>
        <v>0.008897500000000001</v>
      </c>
      <c r="H24" s="14">
        <f t="shared" si="7"/>
        <v>0.014829166666666666</v>
      </c>
    </row>
    <row r="25" spans="1:8" s="5" customFormat="1" ht="18.75" customHeight="1" thickBot="1">
      <c r="A25" s="40"/>
      <c r="B25" s="20" t="s">
        <v>0</v>
      </c>
      <c r="C25" s="13" t="s">
        <v>14</v>
      </c>
      <c r="D25" s="13" t="s">
        <v>14</v>
      </c>
      <c r="E25" s="13" t="s">
        <v>14</v>
      </c>
      <c r="F25" s="13" t="s">
        <v>14</v>
      </c>
      <c r="G25" s="13" t="s">
        <v>14</v>
      </c>
      <c r="H25" s="13" t="s">
        <v>14</v>
      </c>
    </row>
    <row r="26" spans="1:8" s="5" customFormat="1" ht="18.75" customHeight="1" thickTop="1">
      <c r="A26" s="38" t="s">
        <v>19</v>
      </c>
      <c r="B26" s="18" t="s">
        <v>5</v>
      </c>
      <c r="C26" s="15">
        <f>C8*0.7%</f>
        <v>1.4223999999999997</v>
      </c>
      <c r="D26" s="15">
        <f>D8*0.7%</f>
        <v>1.9935999999999998</v>
      </c>
      <c r="E26" s="15">
        <f>E8*0.7%</f>
        <v>3.0197999999999996</v>
      </c>
      <c r="F26" s="15">
        <f>F8*0.7%</f>
        <v>3.5895999999999995</v>
      </c>
      <c r="G26" s="15">
        <f>G8*0.5%</f>
        <v>2.0744</v>
      </c>
      <c r="H26" s="15">
        <f>H8*0.7%</f>
        <v>3.7092999999999994</v>
      </c>
    </row>
    <row r="27" spans="1:8" s="5" customFormat="1" ht="18.75" customHeight="1">
      <c r="A27" s="39"/>
      <c r="B27" s="19" t="s">
        <v>13</v>
      </c>
      <c r="C27" s="14">
        <f aca="true" t="shared" si="8" ref="C27:H27">45.32*C26</f>
        <v>64.46316799999998</v>
      </c>
      <c r="D27" s="14">
        <f t="shared" si="8"/>
        <v>90.34995199999999</v>
      </c>
      <c r="E27" s="14">
        <f t="shared" si="8"/>
        <v>136.85733599999998</v>
      </c>
      <c r="F27" s="14">
        <f t="shared" si="8"/>
        <v>162.680672</v>
      </c>
      <c r="G27" s="14">
        <f t="shared" si="8"/>
        <v>94.01180799999999</v>
      </c>
      <c r="H27" s="14">
        <f t="shared" si="8"/>
        <v>168.10547599999998</v>
      </c>
    </row>
    <row r="28" spans="1:8" s="5" customFormat="1" ht="18.75" customHeight="1">
      <c r="A28" s="39"/>
      <c r="B28" s="19" t="s">
        <v>2</v>
      </c>
      <c r="C28" s="14">
        <f aca="true" t="shared" si="9" ref="C28:H28">C27/C7/12</f>
        <v>0.02643666666666666</v>
      </c>
      <c r="D28" s="14">
        <f t="shared" si="9"/>
        <v>0.026436666666666664</v>
      </c>
      <c r="E28" s="14">
        <f t="shared" si="9"/>
        <v>0.026436666666666664</v>
      </c>
      <c r="F28" s="14">
        <f t="shared" si="9"/>
        <v>0.026436666666666667</v>
      </c>
      <c r="G28" s="14">
        <f t="shared" si="9"/>
        <v>0.018883333333333332</v>
      </c>
      <c r="H28" s="14">
        <f t="shared" si="9"/>
        <v>0.026436666666666664</v>
      </c>
    </row>
    <row r="29" spans="1:8" s="5" customFormat="1" ht="18.75" customHeight="1" thickBot="1">
      <c r="A29" s="40"/>
      <c r="B29" s="20" t="s">
        <v>0</v>
      </c>
      <c r="C29" s="13" t="s">
        <v>14</v>
      </c>
      <c r="D29" s="13" t="s">
        <v>14</v>
      </c>
      <c r="E29" s="13" t="s">
        <v>14</v>
      </c>
      <c r="F29" s="13" t="s">
        <v>14</v>
      </c>
      <c r="G29" s="13" t="s">
        <v>14</v>
      </c>
      <c r="H29" s="13" t="s">
        <v>14</v>
      </c>
    </row>
    <row r="30" spans="1:8" s="28" customFormat="1" ht="18.75" customHeight="1" thickTop="1">
      <c r="A30" s="38" t="s">
        <v>20</v>
      </c>
      <c r="B30" s="21" t="s">
        <v>15</v>
      </c>
      <c r="C30" s="29" t="s">
        <v>24</v>
      </c>
      <c r="D30" s="29" t="s">
        <v>25</v>
      </c>
      <c r="E30" s="29" t="s">
        <v>26</v>
      </c>
      <c r="F30" s="29" t="s">
        <v>22</v>
      </c>
      <c r="G30" s="29" t="s">
        <v>22</v>
      </c>
      <c r="H30" s="29" t="s">
        <v>22</v>
      </c>
    </row>
    <row r="31" spans="1:8" s="5" customFormat="1" ht="18.75" customHeight="1">
      <c r="A31" s="39"/>
      <c r="B31" s="23" t="s">
        <v>4</v>
      </c>
      <c r="C31" s="4">
        <f aca="true" t="shared" si="10" ref="C31:H31">C30*8%</f>
        <v>0.64</v>
      </c>
      <c r="D31" s="4">
        <f t="shared" si="10"/>
        <v>0.88</v>
      </c>
      <c r="E31" s="4">
        <f t="shared" si="10"/>
        <v>1.12</v>
      </c>
      <c r="F31" s="4">
        <f t="shared" si="10"/>
        <v>0</v>
      </c>
      <c r="G31" s="4">
        <f t="shared" si="10"/>
        <v>0</v>
      </c>
      <c r="H31" s="4">
        <f t="shared" si="10"/>
        <v>0</v>
      </c>
    </row>
    <row r="32" spans="1:8" s="5" customFormat="1" ht="18.75" customHeight="1">
      <c r="A32" s="39"/>
      <c r="B32" s="24" t="s">
        <v>1</v>
      </c>
      <c r="C32" s="2">
        <f aca="true" t="shared" si="11" ref="C32:H32">C31*1209.48</f>
        <v>774.0672000000001</v>
      </c>
      <c r="D32" s="2">
        <f t="shared" si="11"/>
        <v>1064.3424</v>
      </c>
      <c r="E32" s="2">
        <f t="shared" si="11"/>
        <v>1354.6176</v>
      </c>
      <c r="F32" s="2">
        <f t="shared" si="11"/>
        <v>0</v>
      </c>
      <c r="G32" s="2">
        <f t="shared" si="11"/>
        <v>0</v>
      </c>
      <c r="H32" s="2">
        <f t="shared" si="11"/>
        <v>0</v>
      </c>
    </row>
    <row r="33" spans="1:8" s="5" customFormat="1" ht="18.75" customHeight="1">
      <c r="A33" s="39"/>
      <c r="B33" s="24" t="s">
        <v>2</v>
      </c>
      <c r="C33" s="3">
        <f aca="true" t="shared" si="12" ref="C33:H33">C32/C7</f>
        <v>3.809385826771654</v>
      </c>
      <c r="D33" s="3">
        <f t="shared" si="12"/>
        <v>3.7371573033707866</v>
      </c>
      <c r="E33" s="3">
        <f t="shared" si="12"/>
        <v>3.1400500695410294</v>
      </c>
      <c r="F33" s="3">
        <f t="shared" si="12"/>
        <v>0</v>
      </c>
      <c r="G33" s="3">
        <f t="shared" si="12"/>
        <v>0</v>
      </c>
      <c r="H33" s="3">
        <f t="shared" si="12"/>
        <v>0</v>
      </c>
    </row>
    <row r="34" spans="1:8" s="5" customFormat="1" ht="18.75" customHeight="1" thickBot="1">
      <c r="A34" s="40"/>
      <c r="B34" s="20" t="s">
        <v>0</v>
      </c>
      <c r="C34" s="13" t="s">
        <v>14</v>
      </c>
      <c r="D34" s="13" t="s">
        <v>14</v>
      </c>
      <c r="E34" s="13" t="s">
        <v>14</v>
      </c>
      <c r="F34" s="13" t="s">
        <v>14</v>
      </c>
      <c r="G34" s="13" t="s">
        <v>14</v>
      </c>
      <c r="H34" s="13" t="s">
        <v>14</v>
      </c>
    </row>
    <row r="35" spans="1:8" s="10" customFormat="1" ht="18.75" customHeight="1" thickTop="1">
      <c r="A35" s="41" t="s">
        <v>12</v>
      </c>
      <c r="B35" s="42"/>
      <c r="C35" s="16">
        <f aca="true" t="shared" si="13" ref="C35:H35">C10+C14+C19+C23+C27+C32</f>
        <v>14035.586607999998</v>
      </c>
      <c r="D35" s="16">
        <f t="shared" si="13"/>
        <v>19994.847712000003</v>
      </c>
      <c r="E35" s="16">
        <f t="shared" si="13"/>
        <v>26742.888666</v>
      </c>
      <c r="F35" s="16">
        <f t="shared" si="13"/>
        <v>33633.902632000005</v>
      </c>
      <c r="G35" s="16">
        <f t="shared" si="13"/>
        <v>27780.683425599997</v>
      </c>
      <c r="H35" s="16">
        <f t="shared" si="13"/>
        <v>32250.550531</v>
      </c>
    </row>
    <row r="36" s="10" customFormat="1" ht="13.5" customHeight="1"/>
    <row r="37" spans="3:8" s="10" customFormat="1" ht="13.5" customHeight="1">
      <c r="C37" s="17">
        <f aca="true" t="shared" si="14" ref="C37:H37">C35/C7/12</f>
        <v>5.75606406167979</v>
      </c>
      <c r="D37" s="17">
        <f t="shared" si="14"/>
        <v>5.850552350187267</v>
      </c>
      <c r="E37" s="17">
        <f t="shared" si="14"/>
        <v>5.165911116133519</v>
      </c>
      <c r="F37" s="17">
        <f t="shared" si="14"/>
        <v>5.465727806812274</v>
      </c>
      <c r="G37" s="17">
        <f t="shared" si="14"/>
        <v>5.58006399955007</v>
      </c>
      <c r="H37" s="17">
        <f t="shared" si="14"/>
        <v>5.071798221519784</v>
      </c>
    </row>
    <row r="38" s="37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</sheetData>
  <sheetProtection/>
  <mergeCells count="13">
    <mergeCell ref="C2:F2"/>
    <mergeCell ref="C1:F1"/>
    <mergeCell ref="A3:B3"/>
    <mergeCell ref="A5:A6"/>
    <mergeCell ref="B5:B6"/>
    <mergeCell ref="A4:B4"/>
    <mergeCell ref="A9:A12"/>
    <mergeCell ref="A13:A16"/>
    <mergeCell ref="A17:A21"/>
    <mergeCell ref="A22:A25"/>
    <mergeCell ref="A30:A34"/>
    <mergeCell ref="A35:B35"/>
    <mergeCell ref="A26:A29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2017-06-06T10:30:37Z</dcterms:modified>
  <cp:category/>
  <cp:version/>
  <cp:contentType/>
  <cp:contentStatus/>
</cp:coreProperties>
</file>